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  <c r="C24" i="1"/>
  <c r="C26" i="1" l="1"/>
  <c r="C7" i="1"/>
  <c r="C8" i="1" s="1"/>
  <c r="E8" i="1" s="1"/>
  <c r="C12" i="1" l="1"/>
  <c r="C14" i="1" l="1"/>
  <c r="C17" i="1" s="1"/>
  <c r="C18" i="1" s="1"/>
  <c r="E18" i="1" s="1"/>
</calcChain>
</file>

<file path=xl/sharedStrings.xml><?xml version="1.0" encoding="utf-8"?>
<sst xmlns="http://schemas.openxmlformats.org/spreadsheetml/2006/main" count="35" uniqueCount="35">
  <si>
    <t>Keskmine brutopalk aastal 2060</t>
  </si>
  <si>
    <t>Brutoasendusmäär</t>
  </si>
  <si>
    <t>Keskmine brutopension aastal 2060</t>
  </si>
  <si>
    <t>II samba väljamaksete osakaal keskmisest brutopensionist aastal 2060</t>
  </si>
  <si>
    <t>Keskmine pension ilma II sambata</t>
  </si>
  <si>
    <t>I samba maksukoormus palkadele</t>
  </si>
  <si>
    <t>II samba maksukoormus palkadele</t>
  </si>
  <si>
    <t>Keskmine pension sama maksukoormuse juures rakendades ainult I sammast</t>
  </si>
  <si>
    <t>Keskmine pension oleks II samba kaotamisel aastal 2060</t>
  </si>
  <si>
    <t>väiksem</t>
  </si>
  <si>
    <t>ehk</t>
  </si>
  <si>
    <t>Keskmine brutopalk aastal 2017</t>
  </si>
  <si>
    <t>Keskmine brutopension aastal 2017</t>
  </si>
  <si>
    <t>II samba väljamaksed aastal 2017</t>
  </si>
  <si>
    <t>II samba sissemaksed aastal 2017</t>
  </si>
  <si>
    <t>Vanaduspensionäride arv</t>
  </si>
  <si>
    <t>Keskmine brutopension, kui II sammast poleks, ehk kaotada ära II samba väljamaksed ja jagada II samba sissemaksed vanaduspensionäride vahel ära</t>
  </si>
  <si>
    <t>Seega oleks vanaduspension olnud II samba kaotamisel</t>
  </si>
  <si>
    <t xml:space="preserve">ehk </t>
  </si>
  <si>
    <t>suurem</t>
  </si>
  <si>
    <t>* keskmine vanaduspension 2017 https://www.stat.ee/58095</t>
  </si>
  <si>
    <t>* II samba sisse- ja väljamaksed https://www.pensionikeskus.ee/files/dokumendid/kogumispensioni_statistika_012018.pdf</t>
  </si>
  <si>
    <t>* vanaduspensionäride arv https://www.stat.ee/58094</t>
  </si>
  <si>
    <t>* arvestatud sama maksukoormust ning olukorda, kus II samba sissemaksed jagataks vanaduspensionäridele läbi I samba laiali</t>
  </si>
  <si>
    <t>* Keskmine brutopalk aastal 2017, 2060 https://www.rahandusministeerium.ee/et/riigieelarve-ja-majandus/majandusprognoosid</t>
  </si>
  <si>
    <t>* brutoasendusmäär aastal 2060 http://www.sm.ee/sites/default/files/content-editors/Sotsiaal/vanaduspensioni_jatkusuutlikkuse_analuus_2016.pdf</t>
  </si>
  <si>
    <t>Brutoasendusmäära kohta aastal 2060 esitasin teabenõude Rahandusministeeriumile. Kuigi olin täpsustavalt palunud saata pensionireformiks tehtud prognooside brutoasendusmäär saadeti brutoasendusmäär veidi vanemast analüüsist - otsustasin siinkohal seda kasutada pensionireformist hoolimata.</t>
  </si>
  <si>
    <t>Lähtudes ainult Rahandusministeeriumi prognoosidest oli aastal 2017 keskmine pension €121 ehk 30% väiksem selleks, et VÕIB-OLLA oleks keskmine pension aastal 2060 €87 ehk 4% kõrgem.</t>
  </si>
  <si>
    <t>* II samba osakaal keskmisest brutopensionist aastatel 2030,2045,2060 https://www.riigikogu.ee/download/0df7442c-6cd1-4cf6-913c-e5eda2e22a9a</t>
  </si>
  <si>
    <t>II samba väljamaksete osakaal keskmisest brutopensionist aastal 2030</t>
  </si>
  <si>
    <t>II samba väljamaksete osakaal keskmisest brutopensionist aastal 2045</t>
  </si>
  <si>
    <t>Mitu protsenti suureneb II samba väljamaksete osakaal keskmises pensionites aastel 2030-2060</t>
  </si>
  <si>
    <t>Mitu protsenti peaks olema II samba väljamaksete osakaal keskmises pensionis, et keskmine pension oleks sama nii II kui ka ainult I sammast rakendades sama maksukoormuse juures?</t>
  </si>
  <si>
    <t>Mis aastal selline II samba väljamaksete osakaal keskmises pensionis saabub?</t>
  </si>
  <si>
    <t>II samba väljamaksed peaksid moodustama keskmise pensioni väljamaksest suurema osakaalu, kui II samba maksukoormuse osakaal kogu pensionisüsteemi maksukoormusest - sellisel juhul ületavad II samba väljamaksed II samba sissemakseid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</si>
</sst>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[$€-2]\ #,##0;[Red]\-[$€-2]\ #,##0"/>
    <numFmt numFmtId="165" formatCode="_-* #,##0\ &quot;€&quot;_-;\-* #,##0\ &quot;€&quot;_-;_-* &quot;-&quot;??\ &quot;€&quot;_-;_-@_-"/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9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0" fontId="0" fillId="0" borderId="0" xfId="1" applyNumberFormat="1" applyFont="1"/>
    <xf numFmtId="10" fontId="0" fillId="0" borderId="0" xfId="2" applyNumberFormat="1" applyFont="1"/>
    <xf numFmtId="1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tabSelected="1" topLeftCell="B1" workbookViewId="0">
      <selection activeCell="B21" sqref="B21"/>
    </sheetView>
  </sheetViews>
  <sheetFormatPr defaultRowHeight="15" x14ac:dyDescent="0.25"/>
  <cols>
    <col min="2" max="2" width="163.140625" customWidth="1"/>
    <col min="3" max="3" width="20" bestFit="1" customWidth="1"/>
  </cols>
  <sheetData>
    <row r="2" spans="2:6" x14ac:dyDescent="0.25">
      <c r="B2" t="s">
        <v>11</v>
      </c>
      <c r="C2" s="3">
        <v>1221</v>
      </c>
    </row>
    <row r="3" spans="2:6" x14ac:dyDescent="0.25">
      <c r="B3" t="s">
        <v>12</v>
      </c>
      <c r="C3" s="3">
        <v>405.4</v>
      </c>
    </row>
    <row r="4" spans="2:6" x14ac:dyDescent="0.25">
      <c r="B4" t="s">
        <v>14</v>
      </c>
      <c r="C4" s="3">
        <v>454000000</v>
      </c>
    </row>
    <row r="5" spans="2:6" x14ac:dyDescent="0.25">
      <c r="B5" t="s">
        <v>13</v>
      </c>
      <c r="C5" s="3">
        <v>10700000</v>
      </c>
    </row>
    <row r="6" spans="2:6" x14ac:dyDescent="0.25">
      <c r="B6" t="s">
        <v>15</v>
      </c>
      <c r="C6" s="6">
        <v>305610</v>
      </c>
    </row>
    <row r="7" spans="2:6" x14ac:dyDescent="0.25">
      <c r="B7" t="s">
        <v>16</v>
      </c>
      <c r="C7" s="4">
        <f>C3+(C4/C6/12-C5/C6/12)</f>
        <v>526.27846165592314</v>
      </c>
    </row>
    <row r="8" spans="2:6" x14ac:dyDescent="0.25">
      <c r="B8" t="s">
        <v>17</v>
      </c>
      <c r="C8" s="4">
        <f>C7-C3</f>
        <v>120.87846165592316</v>
      </c>
      <c r="D8" t="s">
        <v>18</v>
      </c>
      <c r="E8" s="5">
        <f>C8/C3</f>
        <v>0.29817084769591307</v>
      </c>
      <c r="F8" t="s">
        <v>19</v>
      </c>
    </row>
    <row r="10" spans="2:6" x14ac:dyDescent="0.25">
      <c r="B10" t="s">
        <v>0</v>
      </c>
      <c r="C10" s="1">
        <v>7509</v>
      </c>
    </row>
    <row r="11" spans="2:6" x14ac:dyDescent="0.25">
      <c r="B11" t="s">
        <v>1</v>
      </c>
      <c r="C11" s="2">
        <v>0.31</v>
      </c>
    </row>
    <row r="12" spans="2:6" x14ac:dyDescent="0.25">
      <c r="B12" t="s">
        <v>2</v>
      </c>
      <c r="C12" s="3">
        <f>C10*C11</f>
        <v>2327.79</v>
      </c>
    </row>
    <row r="13" spans="2:6" x14ac:dyDescent="0.25">
      <c r="B13" t="s">
        <v>3</v>
      </c>
      <c r="C13" s="2">
        <v>0.3</v>
      </c>
    </row>
    <row r="14" spans="2:6" x14ac:dyDescent="0.25">
      <c r="B14" t="s">
        <v>4</v>
      </c>
      <c r="C14" s="3">
        <f>C12*(1-C13)</f>
        <v>1629.453</v>
      </c>
      <c r="D14" s="4"/>
    </row>
    <row r="15" spans="2:6" x14ac:dyDescent="0.25">
      <c r="B15" t="s">
        <v>5</v>
      </c>
      <c r="C15" s="2">
        <v>0.16</v>
      </c>
    </row>
    <row r="16" spans="2:6" x14ac:dyDescent="0.25">
      <c r="B16" t="s">
        <v>6</v>
      </c>
      <c r="C16" s="2">
        <v>0.06</v>
      </c>
    </row>
    <row r="17" spans="2:6" x14ac:dyDescent="0.25">
      <c r="B17" t="s">
        <v>7</v>
      </c>
      <c r="C17" s="3">
        <f>C14/C15*(C15+C16)</f>
        <v>2240.497875</v>
      </c>
    </row>
    <row r="18" spans="2:6" x14ac:dyDescent="0.25">
      <c r="B18" t="s">
        <v>8</v>
      </c>
      <c r="C18" s="4">
        <f>C12-C17</f>
        <v>87.292124999999942</v>
      </c>
      <c r="D18" t="s">
        <v>10</v>
      </c>
      <c r="E18" s="5">
        <f>C18/C12</f>
        <v>3.7499999999999978E-2</v>
      </c>
      <c r="F18" t="s">
        <v>9</v>
      </c>
    </row>
    <row r="20" spans="2:6" x14ac:dyDescent="0.25">
      <c r="B20" t="s">
        <v>27</v>
      </c>
    </row>
    <row r="22" spans="2:6" x14ac:dyDescent="0.25">
      <c r="B22" t="s">
        <v>29</v>
      </c>
      <c r="C22" s="2">
        <v>0.1</v>
      </c>
    </row>
    <row r="23" spans="2:6" x14ac:dyDescent="0.25">
      <c r="B23" t="s">
        <v>30</v>
      </c>
      <c r="C23" s="2">
        <v>0.2</v>
      </c>
    </row>
    <row r="24" spans="2:6" x14ac:dyDescent="0.25">
      <c r="B24" t="s">
        <v>31</v>
      </c>
      <c r="C24" s="7">
        <f>10%/15</f>
        <v>6.6666666666666671E-3</v>
      </c>
    </row>
    <row r="25" spans="2:6" x14ac:dyDescent="0.25">
      <c r="B25" t="s">
        <v>32</v>
      </c>
      <c r="C25" s="7">
        <f>C16/(C16+C15)</f>
        <v>0.27272727272727271</v>
      </c>
    </row>
    <row r="26" spans="2:6" x14ac:dyDescent="0.25">
      <c r="B26" t="s">
        <v>33</v>
      </c>
      <c r="C26" s="8">
        <f>2060-(C13-C25)/C24</f>
        <v>2055.909090909091</v>
      </c>
    </row>
    <row r="28" spans="2:6" x14ac:dyDescent="0.25">
      <c r="B28" t="s">
        <v>23</v>
      </c>
    </row>
    <row r="29" spans="2:6" x14ac:dyDescent="0.25">
      <c r="B29" t="s">
        <v>20</v>
      </c>
    </row>
    <row r="30" spans="2:6" x14ac:dyDescent="0.25">
      <c r="B30" t="s">
        <v>21</v>
      </c>
    </row>
    <row r="31" spans="2:6" x14ac:dyDescent="0.25">
      <c r="B31" t="s">
        <v>22</v>
      </c>
    </row>
    <row r="32" spans="2:6" x14ac:dyDescent="0.25">
      <c r="B32" t="s">
        <v>24</v>
      </c>
    </row>
    <row r="33" spans="2:2" x14ac:dyDescent="0.25">
      <c r="B33" t="s">
        <v>28</v>
      </c>
    </row>
    <row r="34" spans="2:2" x14ac:dyDescent="0.25">
      <c r="B34" t="s">
        <v>25</v>
      </c>
    </row>
    <row r="36" spans="2:2" x14ac:dyDescent="0.25">
      <c r="B36" t="s">
        <v>26</v>
      </c>
    </row>
    <row r="37" spans="2:2" x14ac:dyDescent="0.25">
      <c r="B37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2019-01-08T18:42:47Z</dcterms:modified>
</cp:coreProperties>
</file>